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4-Abril\"/>
    </mc:Choice>
  </mc:AlternateContent>
  <xr:revisionPtr revIDLastSave="0" documentId="13_ncr:1_{0739C18A-0020-4660-8686-689D0EC59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CK-EVO Apr-25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#REF!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G48" i="1"/>
  <c r="J48" i="1"/>
  <c r="J38" i="1"/>
  <c r="G38" i="1"/>
  <c r="J32" i="1"/>
  <c r="G32" i="1"/>
  <c r="J24" i="1"/>
  <c r="G45" i="1"/>
  <c r="G24" i="1"/>
  <c r="J44" i="1" l="1"/>
  <c r="J20" i="1"/>
  <c r="G23" i="1"/>
  <c r="G44" i="1"/>
  <c r="J23" i="1"/>
  <c r="G20" i="1"/>
  <c r="J19" i="1" l="1"/>
  <c r="J22" i="1"/>
  <c r="G19" i="1"/>
  <c r="G22" i="1"/>
  <c r="J18" i="1" l="1"/>
  <c r="G18" i="1"/>
  <c r="I48" i="1" l="1"/>
  <c r="M48" i="1"/>
  <c r="H48" i="1"/>
  <c r="M38" i="1" l="1"/>
  <c r="M20" i="1" l="1"/>
  <c r="I38" i="1"/>
  <c r="I20" i="1" l="1"/>
  <c r="N48" i="1" l="1"/>
  <c r="M24" i="1"/>
  <c r="E24" i="1"/>
  <c r="M32" i="1"/>
  <c r="H24" i="1"/>
  <c r="N38" i="1"/>
  <c r="H32" i="1"/>
  <c r="D38" i="1"/>
  <c r="L48" i="1"/>
  <c r="D32" i="1"/>
  <c r="L38" i="1"/>
  <c r="H45" i="1"/>
  <c r="I45" i="1"/>
  <c r="N45" i="1"/>
  <c r="I32" i="1"/>
  <c r="D24" i="1"/>
  <c r="N24" i="1"/>
  <c r="D48" i="1"/>
  <c r="L32" i="1"/>
  <c r="L45" i="1"/>
  <c r="E48" i="1"/>
  <c r="M45" i="1"/>
  <c r="L24" i="1"/>
  <c r="F48" i="1"/>
  <c r="E45" i="1"/>
  <c r="N32" i="1"/>
  <c r="E32" i="1"/>
  <c r="F45" i="1"/>
  <c r="F32" i="1"/>
  <c r="F24" i="1"/>
  <c r="I24" i="1"/>
  <c r="D45" i="1"/>
  <c r="E38" i="1" l="1"/>
  <c r="I23" i="1"/>
  <c r="F44" i="1"/>
  <c r="E44" i="1"/>
  <c r="M44" i="1"/>
  <c r="H44" i="1"/>
  <c r="N20" i="1"/>
  <c r="E23" i="1"/>
  <c r="H38" i="1"/>
  <c r="F23" i="1"/>
  <c r="L44" i="1"/>
  <c r="N23" i="1"/>
  <c r="N44" i="1"/>
  <c r="L20" i="1"/>
  <c r="D20" i="1"/>
  <c r="H23" i="1"/>
  <c r="M23" i="1"/>
  <c r="K48" i="1"/>
  <c r="F38" i="1"/>
  <c r="D44" i="1"/>
  <c r="L23" i="1"/>
  <c r="D23" i="1"/>
  <c r="I44" i="1"/>
  <c r="F20" i="1" l="1"/>
  <c r="H22" i="1"/>
  <c r="H19" i="1"/>
  <c r="F22" i="1"/>
  <c r="F19" i="1"/>
  <c r="D22" i="1"/>
  <c r="D19" i="1"/>
  <c r="E20" i="1"/>
  <c r="N19" i="1"/>
  <c r="N22" i="1"/>
  <c r="H20" i="1"/>
  <c r="L19" i="1"/>
  <c r="L22" i="1"/>
  <c r="M19" i="1"/>
  <c r="M22" i="1"/>
  <c r="E19" i="1"/>
  <c r="E22" i="1"/>
  <c r="I22" i="1"/>
  <c r="I19" i="1"/>
  <c r="D18" i="1" l="1"/>
  <c r="I18" i="1"/>
  <c r="E18" i="1"/>
  <c r="M18" i="1"/>
  <c r="H18" i="1"/>
  <c r="L18" i="1"/>
  <c r="N18" i="1"/>
  <c r="F18" i="1"/>
  <c r="K32" i="1" l="1"/>
  <c r="K24" i="1"/>
  <c r="K38" i="1"/>
  <c r="K45" i="1"/>
  <c r="K44" i="1" l="1"/>
  <c r="K20" i="1"/>
  <c r="K23" i="1"/>
  <c r="K19" i="1" l="1"/>
  <c r="K22" i="1"/>
  <c r="K18" i="1" l="1"/>
</calcChain>
</file>

<file path=xl/sharedStrings.xml><?xml version="1.0" encoding="utf-8"?>
<sst xmlns="http://schemas.openxmlformats.org/spreadsheetml/2006/main" count="63" uniqueCount="60">
  <si>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</si>
  <si>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</si>
  <si>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</si>
  <si>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</si>
  <si>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</si>
  <si>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</si>
  <si>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</si>
  <si>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</si>
  <si>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</si>
  <si>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</si>
  <si>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</si>
  <si>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</si>
  <si>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</si>
  <si>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</si>
  <si>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</si>
  <si>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</si>
  <si>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</si>
  <si>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</si>
  <si>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</si>
  <si>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</si>
  <si>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</si>
  <si>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</si>
  <si>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</si>
  <si>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</si>
  <si>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</si>
  <si>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</si>
  <si>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</si>
  <si>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</si>
  <si>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</si>
  <si>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</si>
  <si>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</si>
  <si>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</si>
  <si>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</si>
  <si>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</si>
  <si>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MINISTRY OF FINANCE</t>
  </si>
  <si>
    <t>PUBLIC DEBT OFFICE</t>
  </si>
  <si>
    <t xml:space="preserve">1/ Debt Stock: (g) = (a) + (b) + (c) - (d) - (e) + (f) 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</si>
  <si>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</si>
  <si>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</si>
  <si>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</si>
  <si>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</si>
  <si>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</si>
  <si>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</si>
  <si>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</si>
  <si>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</si>
  <si>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</si>
  <si>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</si>
  <si>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Of which: Intergovernamental Debt </t>
  </si>
  <si>
    <t xml:space="preserve">Of which: Recap. Bonds </t>
  </si>
  <si>
    <t>3/ The disbursed amount corresponds to the issuance of bonds in February, which includes US$2,473.5 million allocated to a liability management operation. Of this amount, US$2,382.0 million corresponds to the principal of repurchased securities, US$71.7 million to the premium paid, and US$19.8 million to accrued interest. This operation is authorized under Article 10 of Law No. 90-24 on the Issuance and Placement of Public Debt Securities.</t>
  </si>
  <si>
    <t>4/ Includes payments of principal and accrued interest related to the liability management operation mentioned in note 3.</t>
  </si>
  <si>
    <t>5/ It includes public debt contracted with local banks.</t>
  </si>
  <si>
    <t>6/ Includes payments of principal and accrued interest related to the liability management operation mentioned in note 3.</t>
  </si>
  <si>
    <t xml:space="preserve">7/ Debt of public institutions contracted with commercial banks. </t>
  </si>
  <si>
    <t>Commercial Banks</t>
  </si>
  <si>
    <r>
      <t xml:space="preserve">Bonds </t>
    </r>
    <r>
      <rPr>
        <vertAlign val="superscript"/>
        <sz val="11"/>
        <rFont val="Arial"/>
        <family val="2"/>
      </rPr>
      <t>3/4/</t>
    </r>
    <r>
      <rPr>
        <sz val="11"/>
        <rFont val="Arial"/>
        <family val="2"/>
      </rPr>
      <t xml:space="preserve">  </t>
    </r>
  </si>
  <si>
    <r>
      <t>Commecial Banks or Other Financial Institutions</t>
    </r>
    <r>
      <rPr>
        <vertAlign val="superscript"/>
        <sz val="11"/>
        <rFont val="Arial"/>
        <family val="2"/>
      </rPr>
      <t xml:space="preserve"> 5/</t>
    </r>
  </si>
  <si>
    <r>
      <t xml:space="preserve">Bonds </t>
    </r>
    <r>
      <rPr>
        <vertAlign val="superscript"/>
        <sz val="11"/>
        <rFont val="Arial"/>
        <family val="2"/>
      </rPr>
      <t>6/</t>
    </r>
  </si>
  <si>
    <r>
      <t>Commercial Banks</t>
    </r>
    <r>
      <rPr>
        <vertAlign val="superscript"/>
        <sz val="11"/>
        <rFont val="Arial"/>
        <family val="2"/>
      </rPr>
      <t xml:space="preserve"> 7/</t>
    </r>
  </si>
  <si>
    <t>Debt Service Evolution January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</si>
</sst>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_(* #,##0.00000_);_(* \(#,##0.00000\);_(* &quot;-&quot;??_);_(@_)"/>
    <numFmt numFmtId="179" formatCode="_(* #,##0.0_);_(* \(#,##0.0\);_(* &quot;-&quot;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b/>
      <sz val="11.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76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165" fontId="4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65" fontId="6" fillId="0" borderId="0" xfId="8" applyNumberFormat="1" applyFont="1" applyFill="1" applyBorder="1" applyAlignment="1">
      <alignment horizontal="right"/>
    </xf>
    <xf numFmtId="165" fontId="1" fillId="4" borderId="0" xfId="8" applyNumberFormat="1" applyFont="1" applyFill="1" applyBorder="1"/>
    <xf numFmtId="178" fontId="1" fillId="0" borderId="0" xfId="241" applyNumberFormat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0" xfId="241" applyFill="1" applyAlignment="1">
      <alignment horizontal="right"/>
    </xf>
    <xf numFmtId="165" fontId="4" fillId="4" borderId="0" xfId="8" applyNumberFormat="1" applyFont="1" applyFill="1" applyBorder="1" applyAlignment="1">
      <alignment horizontal="left" vertical="center"/>
    </xf>
    <xf numFmtId="0" fontId="1" fillId="4" borderId="0" xfId="241" applyFill="1" applyAlignment="1">
      <alignment horizontal="left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33" fillId="0" borderId="0" xfId="8" applyNumberFormat="1" applyFont="1" applyFill="1" applyBorder="1" applyAlignment="1">
      <alignment horizontal="right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179" fontId="1" fillId="0" borderId="0" xfId="241" applyNumberFormat="1" applyAlignment="1">
      <alignment horizontal="center" vertical="center"/>
    </xf>
    <xf numFmtId="165" fontId="34" fillId="5" borderId="4" xfId="9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/>
    </xf>
    <xf numFmtId="179" fontId="1" fillId="0" borderId="0" xfId="241" applyNumberFormat="1"/>
    <xf numFmtId="0" fontId="32" fillId="4" borderId="0" xfId="241" applyFont="1" applyFill="1" applyAlignment="1">
      <alignment horizontal="center"/>
    </xf>
    <xf numFmtId="0" fontId="31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43" fontId="26" fillId="6" borderId="0" xfId="96" applyFont="1" applyFill="1" applyBorder="1" applyAlignment="1">
      <alignment horizontal="center" vertical="top" wrapText="1"/>
    </xf>
    <xf numFmtId="43" fontId="26" fillId="6" borderId="3" xfId="96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2" fillId="0" borderId="0" xfId="241" applyFont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21" fillId="4" borderId="0" xfId="0" applyFont="1" applyFill="1" applyAlignment="1">
      <alignment horizontal="left" wrapText="1"/>
    </xf>
    <xf numFmtId="0" fontId="5" fillId="4" borderId="0" xfId="0" applyFont="1" applyFill="1"/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91747</xdr:colOff>
      <xdr:row>0</xdr:row>
      <xdr:rowOff>95260</xdr:rowOff>
    </xdr:from>
    <xdr:to>
      <xdr:col>6</xdr:col>
      <xdr:colOff>946127</xdr:colOff>
      <xdr:row>4</xdr:row>
      <xdr:rowOff>129310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914028" y="95260"/>
          <a:ext cx="854380" cy="81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35" customWidth="1"/>
    <col min="6" max="6" width="18.5703125" style="2" bestFit="1" customWidth="1"/>
    <col min="7" max="7" width="18.57031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5" width="13.7109375" style="2" bestFit="1" customWidth="1"/>
    <col min="16" max="16384" width="9.140625" style="2"/>
  </cols>
  <sheetData>
    <row r="3" spans="3:15" ht="18">
      <c r="C3" s="1"/>
      <c r="N3" s="3"/>
    </row>
    <row r="4" spans="3:15" ht="18">
      <c r="C4" s="1"/>
      <c r="N4" s="3"/>
    </row>
    <row r="5" spans="3:15" ht="18">
      <c r="C5" s="1"/>
      <c r="N5" s="3"/>
    </row>
    <row r="6" spans="3:15" ht="15">
      <c r="C6" s="62" t="s">
        <v>35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3:15" ht="15">
      <c r="C7" s="62" t="s">
        <v>34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3:15" ht="15">
      <c r="C8" s="72" t="s">
        <v>33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3:15" ht="9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3:15" ht="15" customHeight="1">
      <c r="C10" s="71" t="s">
        <v>43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3:15" ht="15.75" customHeight="1">
      <c r="C11" s="63" t="s">
        <v>44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3:15" ht="15">
      <c r="C12" s="63" t="s">
        <v>45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3:15" ht="6.75" customHeight="1">
      <c r="E13" s="2"/>
    </row>
    <row r="14" spans="3:15" s="4" customFormat="1" ht="16.5" customHeight="1">
      <c r="C14" s="64" t="s">
        <v>7</v>
      </c>
      <c r="D14" s="43" t="s">
        <v>8</v>
      </c>
      <c r="E14" s="66" t="s">
        <v>9</v>
      </c>
      <c r="F14" s="67" t="s">
        <v>10</v>
      </c>
      <c r="G14" s="69" t="s">
        <v>41</v>
      </c>
      <c r="H14" s="68" t="s">
        <v>59</v>
      </c>
      <c r="I14" s="68"/>
      <c r="J14" s="68"/>
      <c r="K14" s="68"/>
      <c r="L14" s="44" t="s">
        <v>0</v>
      </c>
      <c r="M14" s="44" t="s">
        <v>11</v>
      </c>
      <c r="N14" s="44" t="s">
        <v>8</v>
      </c>
    </row>
    <row r="15" spans="3:15" s="4" customFormat="1" ht="21" customHeight="1">
      <c r="C15" s="64"/>
      <c r="D15" s="56">
        <v>45657</v>
      </c>
      <c r="E15" s="66"/>
      <c r="F15" s="67"/>
      <c r="G15" s="69"/>
      <c r="H15" s="45" t="s">
        <v>0</v>
      </c>
      <c r="I15" s="46" t="s">
        <v>12</v>
      </c>
      <c r="J15" s="46" t="s">
        <v>13</v>
      </c>
      <c r="K15" s="45" t="s">
        <v>1</v>
      </c>
      <c r="L15" s="44" t="s">
        <v>14</v>
      </c>
      <c r="M15" s="44" t="s">
        <v>15</v>
      </c>
      <c r="N15" s="56">
        <v>45777</v>
      </c>
    </row>
    <row r="16" spans="3:15" s="4" customFormat="1" ht="26.25" customHeight="1" thickBot="1">
      <c r="C16" s="65"/>
      <c r="D16" s="47" t="s">
        <v>38</v>
      </c>
      <c r="E16" s="48" t="s">
        <v>39</v>
      </c>
      <c r="F16" s="49" t="s">
        <v>2</v>
      </c>
      <c r="G16" s="70"/>
      <c r="H16" s="50" t="s">
        <v>3</v>
      </c>
      <c r="I16" s="50"/>
      <c r="J16" s="51"/>
      <c r="K16" s="50"/>
      <c r="L16" s="52" t="s">
        <v>4</v>
      </c>
      <c r="M16" s="52" t="s">
        <v>5</v>
      </c>
      <c r="N16" s="53" t="s">
        <v>37</v>
      </c>
      <c r="O16" s="58"/>
    </row>
    <row r="17" spans="3:18" s="6" customFormat="1" ht="3.75" customHeight="1">
      <c r="C17" s="5"/>
      <c r="E17" s="36"/>
    </row>
    <row r="18" spans="3:18" s="6" customFormat="1" ht="16.5" thickBot="1">
      <c r="C18" s="39" t="s">
        <v>16</v>
      </c>
      <c r="D18" s="40">
        <f>D19+D20</f>
        <v>57587.182021627363</v>
      </c>
      <c r="E18" s="40">
        <f t="shared" ref="E18:M18" si="0">E19+E20</f>
        <v>5925.1677398359989</v>
      </c>
      <c r="F18" s="40">
        <f t="shared" si="0"/>
        <v>5.7973742599999998</v>
      </c>
      <c r="G18" s="40">
        <f t="shared" si="0"/>
        <v>0</v>
      </c>
      <c r="H18" s="40">
        <f t="shared" si="0"/>
        <v>3090.2265062873917</v>
      </c>
      <c r="I18" s="40">
        <f t="shared" si="0"/>
        <v>1582.1043059453064</v>
      </c>
      <c r="J18" s="40">
        <f t="shared" si="0"/>
        <v>8.7669820539999996</v>
      </c>
      <c r="K18" s="40">
        <f t="shared" si="0"/>
        <v>4681.0977942866984</v>
      </c>
      <c r="L18" s="40">
        <f t="shared" si="0"/>
        <v>0</v>
      </c>
      <c r="M18" s="40">
        <f t="shared" si="0"/>
        <v>912.54001266627859</v>
      </c>
      <c r="N18" s="40">
        <f>N19+N20</f>
        <v>61340.460642102247</v>
      </c>
      <c r="O18" s="24"/>
      <c r="P18" s="61"/>
      <c r="Q18" s="61"/>
      <c r="R18" s="61"/>
    </row>
    <row r="19" spans="3:18" s="6" customFormat="1" ht="17.25" thickTop="1" thickBot="1">
      <c r="C19" s="39" t="s">
        <v>17</v>
      </c>
      <c r="D19" s="59">
        <f>D23+D46</f>
        <v>40739.978784726001</v>
      </c>
      <c r="E19" s="59">
        <f t="shared" ref="E19:N19" si="1">E23+E46</f>
        <v>5925.1677398359989</v>
      </c>
      <c r="F19" s="59">
        <f t="shared" si="1"/>
        <v>5.7973742599999998</v>
      </c>
      <c r="G19" s="59">
        <f t="shared" si="1"/>
        <v>0</v>
      </c>
      <c r="H19" s="59">
        <f t="shared" si="1"/>
        <v>2497.1904384369996</v>
      </c>
      <c r="I19" s="59">
        <f t="shared" si="1"/>
        <v>1042.5768489770001</v>
      </c>
      <c r="J19" s="59">
        <f t="shared" si="1"/>
        <v>8.1963895299999994</v>
      </c>
      <c r="K19" s="59">
        <f t="shared" si="1"/>
        <v>3547.9636769439999</v>
      </c>
      <c r="L19" s="59">
        <f t="shared" si="1"/>
        <v>0</v>
      </c>
      <c r="M19" s="59">
        <f t="shared" si="1"/>
        <v>333.50707811900031</v>
      </c>
      <c r="N19" s="59">
        <f t="shared" si="1"/>
        <v>44507.260538504001</v>
      </c>
      <c r="O19" s="24"/>
      <c r="P19" s="61"/>
      <c r="Q19" s="61"/>
      <c r="R19" s="61"/>
    </row>
    <row r="20" spans="3:18" s="6" customFormat="1" ht="17.25" thickTop="1" thickBot="1">
      <c r="C20" s="39" t="s">
        <v>18</v>
      </c>
      <c r="D20" s="59">
        <f>D38+D48</f>
        <v>16847.203236901358</v>
      </c>
      <c r="E20" s="59">
        <f t="shared" ref="E20:N20" si="2">E38+E48</f>
        <v>0</v>
      </c>
      <c r="F20" s="59">
        <f t="shared" si="2"/>
        <v>0</v>
      </c>
      <c r="G20" s="59">
        <f t="shared" si="2"/>
        <v>0</v>
      </c>
      <c r="H20" s="59">
        <f t="shared" si="2"/>
        <v>593.03606785039199</v>
      </c>
      <c r="I20" s="59">
        <f t="shared" si="2"/>
        <v>539.52745696830618</v>
      </c>
      <c r="J20" s="59">
        <f t="shared" si="2"/>
        <v>0.57059252399999993</v>
      </c>
      <c r="K20" s="59">
        <f t="shared" si="2"/>
        <v>1133.1341173426983</v>
      </c>
      <c r="L20" s="59">
        <f t="shared" si="2"/>
        <v>0</v>
      </c>
      <c r="M20" s="59">
        <f t="shared" si="2"/>
        <v>579.03293454727827</v>
      </c>
      <c r="N20" s="59">
        <f t="shared" si="2"/>
        <v>16833.200103598247</v>
      </c>
      <c r="O20" s="24"/>
      <c r="P20" s="61"/>
      <c r="Q20" s="61"/>
      <c r="R20" s="61"/>
    </row>
    <row r="21" spans="3:18" s="6" customFormat="1" ht="15" thickTop="1">
      <c r="C21" s="5"/>
      <c r="D21" s="12"/>
      <c r="E21" s="22"/>
      <c r="F21" s="12"/>
      <c r="G21" s="12"/>
      <c r="H21" s="22"/>
      <c r="I21" s="22"/>
      <c r="J21" s="60"/>
      <c r="K21" s="12"/>
      <c r="L21" s="22"/>
      <c r="M21" s="12"/>
      <c r="N21" s="12"/>
      <c r="O21" s="24"/>
      <c r="P21" s="61"/>
      <c r="Q21" s="61"/>
      <c r="R21" s="61"/>
    </row>
    <row r="22" spans="3:18" s="6" customFormat="1" ht="15.75" thickBot="1">
      <c r="C22" s="41" t="s">
        <v>19</v>
      </c>
      <c r="D22" s="42">
        <f>D23+D38</f>
        <v>57467.399540346996</v>
      </c>
      <c r="E22" s="42">
        <f t="shared" ref="E22:N22" si="3">E23+E38</f>
        <v>5925.1677398359989</v>
      </c>
      <c r="F22" s="42">
        <f t="shared" si="3"/>
        <v>5.7973742599999998</v>
      </c>
      <c r="G22" s="42">
        <f t="shared" si="3"/>
        <v>0</v>
      </c>
      <c r="H22" s="42">
        <f t="shared" si="3"/>
        <v>3069.1104384369996</v>
      </c>
      <c r="I22" s="42">
        <f t="shared" si="3"/>
        <v>1579.4187872930002</v>
      </c>
      <c r="J22" s="42">
        <f t="shared" si="3"/>
        <v>8.7669820539999996</v>
      </c>
      <c r="K22" s="42">
        <f t="shared" si="3"/>
        <v>4657.2962077840002</v>
      </c>
      <c r="L22" s="42">
        <f t="shared" si="3"/>
        <v>0</v>
      </c>
      <c r="M22" s="42">
        <f t="shared" si="3"/>
        <v>910.43646372100068</v>
      </c>
      <c r="N22" s="42">
        <f t="shared" si="3"/>
        <v>61239.690679726998</v>
      </c>
      <c r="O22" s="24"/>
      <c r="P22" s="61"/>
      <c r="Q22" s="61"/>
      <c r="R22" s="61"/>
    </row>
    <row r="23" spans="3:18" s="7" customFormat="1" ht="15.75" thickTop="1">
      <c r="C23" s="21" t="s">
        <v>20</v>
      </c>
      <c r="D23" s="13">
        <f>D24+D32+D35+D36</f>
        <v>40734.027780361001</v>
      </c>
      <c r="E23" s="13">
        <f t="shared" ref="E23:N23" si="4">E24+E32+E35+E36</f>
        <v>5925.1677398359989</v>
      </c>
      <c r="F23" s="13">
        <f t="shared" si="4"/>
        <v>5.7973742599999998</v>
      </c>
      <c r="G23" s="13">
        <f t="shared" si="4"/>
        <v>0</v>
      </c>
      <c r="H23" s="13">
        <f t="shared" si="4"/>
        <v>2497.1904384369996</v>
      </c>
      <c r="I23" s="13">
        <f t="shared" si="4"/>
        <v>1042.5768489770001</v>
      </c>
      <c r="J23" s="13">
        <f t="shared" si="4"/>
        <v>8.1963895299999994</v>
      </c>
      <c r="K23" s="13">
        <f t="shared" si="4"/>
        <v>3547.9636769439999</v>
      </c>
      <c r="L23" s="13">
        <f t="shared" si="4"/>
        <v>0</v>
      </c>
      <c r="M23" s="13">
        <f t="shared" si="4"/>
        <v>333.48831660900032</v>
      </c>
      <c r="N23" s="13">
        <f t="shared" si="4"/>
        <v>44501.290772629</v>
      </c>
      <c r="O23" s="24"/>
      <c r="P23" s="61"/>
      <c r="Q23" s="61"/>
      <c r="R23" s="61"/>
    </row>
    <row r="24" spans="3:18" ht="14.25">
      <c r="C24" s="15" t="s">
        <v>21</v>
      </c>
      <c r="D24" s="16">
        <f>SUM(D25:D31)</f>
        <v>7625.7036283359985</v>
      </c>
      <c r="E24" s="16">
        <f t="shared" ref="E24:N24" si="5">SUM(E25:E31)</f>
        <v>777.56186603000003</v>
      </c>
      <c r="F24" s="16">
        <f t="shared" si="5"/>
        <v>1.6625000000000001</v>
      </c>
      <c r="G24" s="16">
        <f t="shared" si="5"/>
        <v>0</v>
      </c>
      <c r="H24" s="16">
        <f t="shared" si="5"/>
        <v>276.04244957299994</v>
      </c>
      <c r="I24" s="16">
        <f t="shared" si="5"/>
        <v>143.153049049</v>
      </c>
      <c r="J24" s="16">
        <f t="shared" si="5"/>
        <v>1.73004414</v>
      </c>
      <c r="K24" s="16">
        <f t="shared" si="5"/>
        <v>420.92554276199996</v>
      </c>
      <c r="L24" s="16">
        <f t="shared" si="5"/>
        <v>0</v>
      </c>
      <c r="M24" s="16">
        <f t="shared" si="5"/>
        <v>4.1993889170000278</v>
      </c>
      <c r="N24" s="16">
        <f t="shared" si="5"/>
        <v>8133.0849337099989</v>
      </c>
      <c r="O24" s="24"/>
      <c r="P24" s="61"/>
      <c r="Q24" s="61"/>
      <c r="R24" s="61"/>
    </row>
    <row r="25" spans="3:18" ht="19.5" customHeight="1" outlineLevel="1">
      <c r="C25" s="33" t="s">
        <v>22</v>
      </c>
      <c r="D25" s="16">
        <v>724.29843604999996</v>
      </c>
      <c r="E25" s="16">
        <v>45.3</v>
      </c>
      <c r="F25" s="16">
        <v>0</v>
      </c>
      <c r="G25" s="16">
        <v>0</v>
      </c>
      <c r="H25" s="16">
        <v>18.230938399999999</v>
      </c>
      <c r="I25" s="16">
        <v>21.634962759999997</v>
      </c>
      <c r="J25" s="16">
        <v>0</v>
      </c>
      <c r="K25" s="16">
        <v>39.865901159999993</v>
      </c>
      <c r="L25" s="16">
        <v>0</v>
      </c>
      <c r="M25" s="16">
        <v>2.9802322387695311E-14</v>
      </c>
      <c r="N25" s="16">
        <v>751.36749765000002</v>
      </c>
      <c r="O25" s="24"/>
      <c r="P25" s="61"/>
      <c r="Q25" s="61"/>
      <c r="R25" s="61"/>
    </row>
    <row r="26" spans="3:18" ht="14.25" outlineLevel="1">
      <c r="C26" s="34" t="s">
        <v>23</v>
      </c>
      <c r="D26" s="16">
        <v>4208.3279953599995</v>
      </c>
      <c r="E26" s="16">
        <v>310.08278073000002</v>
      </c>
      <c r="F26" s="16">
        <v>0</v>
      </c>
      <c r="G26" s="16">
        <v>0</v>
      </c>
      <c r="H26" s="16">
        <v>81.734474929999962</v>
      </c>
      <c r="I26" s="16">
        <v>58.927064540000011</v>
      </c>
      <c r="J26" s="16">
        <v>1.2286969999999999</v>
      </c>
      <c r="K26" s="16">
        <v>141.89023646999999</v>
      </c>
      <c r="L26" s="16">
        <v>0</v>
      </c>
      <c r="M26" s="16">
        <v>4.4085559999995309E-3</v>
      </c>
      <c r="N26" s="16">
        <v>4436.6807097159999</v>
      </c>
      <c r="O26" s="24"/>
      <c r="P26" s="61"/>
      <c r="Q26" s="61"/>
      <c r="R26" s="61"/>
    </row>
    <row r="27" spans="3:18" ht="14.25" outlineLevel="1">
      <c r="C27" s="33" t="s">
        <v>24</v>
      </c>
      <c r="D27" s="16">
        <v>1929.51037944</v>
      </c>
      <c r="E27" s="16">
        <v>421.07908530000003</v>
      </c>
      <c r="F27" s="16">
        <v>1.6625000000000001</v>
      </c>
      <c r="G27" s="16">
        <v>0</v>
      </c>
      <c r="H27" s="16">
        <v>3.9395343000000005</v>
      </c>
      <c r="I27" s="16">
        <v>46.626878140000009</v>
      </c>
      <c r="J27" s="16">
        <v>8.837362E-2</v>
      </c>
      <c r="K27" s="16">
        <v>50.654786060000006</v>
      </c>
      <c r="L27" s="16">
        <v>0</v>
      </c>
      <c r="M27" s="16">
        <v>1.1641532182693482E-15</v>
      </c>
      <c r="N27" s="16">
        <v>2348.3124304399998</v>
      </c>
      <c r="O27" s="24"/>
      <c r="P27" s="61"/>
      <c r="Q27" s="61"/>
      <c r="R27" s="61"/>
    </row>
    <row r="28" spans="3:18" ht="14.25" outlineLevel="1">
      <c r="C28" s="33" t="s">
        <v>25</v>
      </c>
      <c r="D28" s="16">
        <v>23.795451199999999</v>
      </c>
      <c r="E28" s="16">
        <v>0</v>
      </c>
      <c r="F28" s="16">
        <v>0</v>
      </c>
      <c r="G28" s="16">
        <v>0</v>
      </c>
      <c r="H28" s="16">
        <v>1.6818186499999999</v>
      </c>
      <c r="I28" s="16">
        <v>0.42757511999999998</v>
      </c>
      <c r="J28" s="16">
        <v>0</v>
      </c>
      <c r="K28" s="16">
        <v>2.1093937699999996</v>
      </c>
      <c r="L28" s="16">
        <v>0</v>
      </c>
      <c r="M28" s="16">
        <v>-9.3132257461547847E-16</v>
      </c>
      <c r="N28" s="16">
        <v>22.113632550000002</v>
      </c>
      <c r="O28" s="24"/>
      <c r="P28" s="61"/>
      <c r="Q28" s="61"/>
      <c r="R28" s="61"/>
    </row>
    <row r="29" spans="3:18" ht="14.25" outlineLevel="1">
      <c r="C29" s="33" t="s">
        <v>6</v>
      </c>
      <c r="D29" s="16">
        <v>442.63929602999997</v>
      </c>
      <c r="E29" s="16">
        <v>0</v>
      </c>
      <c r="F29" s="16">
        <v>0</v>
      </c>
      <c r="G29" s="16">
        <v>0</v>
      </c>
      <c r="H29" s="16">
        <v>6.8973649499999992</v>
      </c>
      <c r="I29" s="16">
        <v>12.624454419999999</v>
      </c>
      <c r="J29" s="16">
        <v>0</v>
      </c>
      <c r="K29" s="16">
        <v>19.521819369999999</v>
      </c>
      <c r="L29" s="16">
        <v>0</v>
      </c>
      <c r="M29" s="16">
        <v>0</v>
      </c>
      <c r="N29" s="16">
        <v>435.74193107999997</v>
      </c>
      <c r="O29" s="24"/>
      <c r="P29" s="61"/>
      <c r="Q29" s="61"/>
      <c r="R29" s="61"/>
    </row>
    <row r="30" spans="3:18" ht="14.25" outlineLevel="1">
      <c r="C30" s="33" t="s">
        <v>46</v>
      </c>
      <c r="D30" s="16">
        <v>155.64846790300001</v>
      </c>
      <c r="E30" s="16">
        <v>0</v>
      </c>
      <c r="F30" s="16">
        <v>0</v>
      </c>
      <c r="G30" s="16">
        <v>0</v>
      </c>
      <c r="H30" s="16">
        <v>158.765133343</v>
      </c>
      <c r="I30" s="16">
        <v>1.5183498689999999</v>
      </c>
      <c r="J30" s="16">
        <v>0</v>
      </c>
      <c r="K30" s="16">
        <v>160.28348321199999</v>
      </c>
      <c r="L30" s="16">
        <v>0</v>
      </c>
      <c r="M30" s="16">
        <v>3.1166654399999976</v>
      </c>
      <c r="N30" s="16">
        <v>0</v>
      </c>
      <c r="O30" s="24"/>
      <c r="P30" s="61"/>
      <c r="Q30" s="61"/>
      <c r="R30" s="61"/>
    </row>
    <row r="31" spans="3:18" ht="14.25" outlineLevel="1">
      <c r="C31" s="34" t="s">
        <v>42</v>
      </c>
      <c r="D31" s="16">
        <v>141.48360235299998</v>
      </c>
      <c r="E31" s="16">
        <v>1.1000000000000001</v>
      </c>
      <c r="F31" s="16">
        <v>0</v>
      </c>
      <c r="G31" s="16">
        <v>0</v>
      </c>
      <c r="H31" s="16">
        <v>4.7931850000000003</v>
      </c>
      <c r="I31" s="16">
        <v>1.3937641999999999</v>
      </c>
      <c r="J31" s="16">
        <v>0.41297352000000004</v>
      </c>
      <c r="K31" s="16">
        <v>6.5999227200000004</v>
      </c>
      <c r="L31" s="16">
        <v>0</v>
      </c>
      <c r="M31" s="16">
        <v>1.0783149210000003</v>
      </c>
      <c r="N31" s="16">
        <v>138.868732274</v>
      </c>
      <c r="O31" s="24"/>
      <c r="P31" s="61"/>
      <c r="Q31" s="61"/>
      <c r="R31" s="61"/>
    </row>
    <row r="32" spans="3:18" ht="17.45" customHeight="1">
      <c r="C32" s="15" t="s">
        <v>26</v>
      </c>
      <c r="D32" s="16">
        <f>D33+D34</f>
        <v>2118.5594876139999</v>
      </c>
      <c r="E32" s="16">
        <f t="shared" ref="E32:N32" si="6">E33+E34</f>
        <v>95.375629712000006</v>
      </c>
      <c r="F32" s="16">
        <f t="shared" si="6"/>
        <v>0</v>
      </c>
      <c r="G32" s="16">
        <f t="shared" si="6"/>
        <v>0</v>
      </c>
      <c r="H32" s="16">
        <f t="shared" si="6"/>
        <v>41.940054283999999</v>
      </c>
      <c r="I32" s="16">
        <f t="shared" si="6"/>
        <v>26.532105817999994</v>
      </c>
      <c r="J32" s="16">
        <f t="shared" si="6"/>
        <v>4.5187083509999999</v>
      </c>
      <c r="K32" s="16">
        <f t="shared" si="6"/>
        <v>72.99086845299999</v>
      </c>
      <c r="L32" s="16">
        <f t="shared" si="6"/>
        <v>0</v>
      </c>
      <c r="M32" s="16">
        <f t="shared" si="6"/>
        <v>51.666273572000009</v>
      </c>
      <c r="N32" s="16">
        <f t="shared" si="6"/>
        <v>2223.661336614</v>
      </c>
      <c r="O32" s="24"/>
      <c r="P32" s="61"/>
      <c r="Q32" s="61"/>
      <c r="R32" s="61"/>
    </row>
    <row r="33" spans="3:18" ht="13.5" outlineLevel="1">
      <c r="C33" s="33" t="s">
        <v>27</v>
      </c>
      <c r="D33" s="54">
        <v>1850.552994632</v>
      </c>
      <c r="E33" s="54">
        <v>6.4</v>
      </c>
      <c r="F33" s="54">
        <v>0</v>
      </c>
      <c r="G33" s="54">
        <v>0</v>
      </c>
      <c r="H33" s="54">
        <v>39.819743504000002</v>
      </c>
      <c r="I33" s="54">
        <v>26.351586317999995</v>
      </c>
      <c r="J33" s="54">
        <v>9.9910578999999999E-2</v>
      </c>
      <c r="K33" s="54">
        <v>66.271240400999986</v>
      </c>
      <c r="L33" s="54">
        <v>0</v>
      </c>
      <c r="M33" s="54">
        <v>47.143757257000004</v>
      </c>
      <c r="N33" s="54">
        <v>1864.277008385</v>
      </c>
      <c r="O33" s="24"/>
      <c r="P33" s="61"/>
      <c r="Q33" s="61"/>
      <c r="R33" s="61"/>
    </row>
    <row r="34" spans="3:18" s="6" customFormat="1" ht="13.5" outlineLevel="1">
      <c r="C34" s="33" t="s">
        <v>28</v>
      </c>
      <c r="D34" s="54">
        <v>268.00649298199988</v>
      </c>
      <c r="E34" s="54">
        <v>88.975629712</v>
      </c>
      <c r="F34" s="54">
        <v>0</v>
      </c>
      <c r="G34" s="54">
        <v>0</v>
      </c>
      <c r="H34" s="54">
        <v>2.1203107799999996</v>
      </c>
      <c r="I34" s="54">
        <v>0.1805195</v>
      </c>
      <c r="J34" s="54">
        <v>4.4187977719999996</v>
      </c>
      <c r="K34" s="54">
        <v>6.7196280519999991</v>
      </c>
      <c r="L34" s="54">
        <v>0</v>
      </c>
      <c r="M34" s="54">
        <v>4.5225163150000061</v>
      </c>
      <c r="N34" s="54">
        <v>359.38432822899995</v>
      </c>
      <c r="O34" s="24"/>
      <c r="P34" s="61"/>
      <c r="Q34" s="61"/>
      <c r="R34" s="61"/>
    </row>
    <row r="35" spans="3:18" ht="21.6" customHeight="1">
      <c r="C35" s="15" t="s">
        <v>54</v>
      </c>
      <c r="D35" s="17">
        <v>0</v>
      </c>
      <c r="E35" s="17">
        <v>44.396318354000002</v>
      </c>
      <c r="F35" s="17">
        <v>0</v>
      </c>
      <c r="G35" s="17">
        <v>0</v>
      </c>
      <c r="H35" s="17">
        <v>0</v>
      </c>
      <c r="I35" s="17">
        <v>0</v>
      </c>
      <c r="J35" s="17">
        <v>0.62061014699999995</v>
      </c>
      <c r="K35" s="17">
        <v>0.62061014699999995</v>
      </c>
      <c r="L35" s="17">
        <v>0</v>
      </c>
      <c r="M35" s="17">
        <v>2.1681336620000007</v>
      </c>
      <c r="N35" s="17">
        <v>46.564452016000004</v>
      </c>
      <c r="O35" s="24"/>
      <c r="P35" s="61"/>
      <c r="Q35" s="61"/>
      <c r="R35" s="61"/>
    </row>
    <row r="36" spans="3:18" ht="21" customHeight="1">
      <c r="C36" s="15" t="s">
        <v>55</v>
      </c>
      <c r="D36" s="17">
        <v>30989.764664411003</v>
      </c>
      <c r="E36" s="17">
        <v>5007.8339257399994</v>
      </c>
      <c r="F36" s="17">
        <v>4.1348742600000001</v>
      </c>
      <c r="G36" s="17">
        <v>0</v>
      </c>
      <c r="H36" s="17">
        <v>2179.2079345799998</v>
      </c>
      <c r="I36" s="17">
        <v>872.89169411000012</v>
      </c>
      <c r="J36" s="17">
        <v>1.3270268919999999</v>
      </c>
      <c r="K36" s="17">
        <v>3053.426655582</v>
      </c>
      <c r="L36" s="17">
        <v>0</v>
      </c>
      <c r="M36" s="17">
        <v>275.45452045800027</v>
      </c>
      <c r="N36" s="17">
        <v>34097.980050288999</v>
      </c>
      <c r="O36" s="24"/>
      <c r="P36" s="61"/>
      <c r="Q36" s="61"/>
      <c r="R36" s="61"/>
    </row>
    <row r="37" spans="3:18" ht="6" customHeight="1">
      <c r="C37" s="21"/>
      <c r="D37" s="13"/>
      <c r="E37" s="14"/>
      <c r="F37" s="14"/>
      <c r="G37" s="17"/>
      <c r="H37" s="14"/>
      <c r="I37" s="14"/>
      <c r="J37" s="14"/>
      <c r="K37" s="14"/>
      <c r="L37" s="29"/>
      <c r="M37" s="13"/>
      <c r="N37" s="13"/>
      <c r="O37" s="24"/>
      <c r="P37" s="61"/>
      <c r="Q37" s="61"/>
      <c r="R37" s="61"/>
    </row>
    <row r="38" spans="3:18" s="7" customFormat="1" ht="15">
      <c r="C38" s="21" t="s">
        <v>29</v>
      </c>
      <c r="D38" s="13">
        <f>D39+D41</f>
        <v>16733.371759985996</v>
      </c>
      <c r="E38" s="13">
        <f t="shared" ref="E38:N38" si="7">E39+E41</f>
        <v>0</v>
      </c>
      <c r="F38" s="13">
        <f t="shared" si="7"/>
        <v>0</v>
      </c>
      <c r="G38" s="13">
        <f t="shared" si="7"/>
        <v>0</v>
      </c>
      <c r="H38" s="13">
        <f t="shared" si="7"/>
        <v>571.91999999999996</v>
      </c>
      <c r="I38" s="13">
        <f t="shared" si="7"/>
        <v>536.84193831599998</v>
      </c>
      <c r="J38" s="13">
        <f t="shared" si="7"/>
        <v>0.57059252399999993</v>
      </c>
      <c r="K38" s="13">
        <f t="shared" si="7"/>
        <v>1109.3325308400001</v>
      </c>
      <c r="L38" s="13">
        <f t="shared" si="7"/>
        <v>0</v>
      </c>
      <c r="M38" s="13">
        <f t="shared" si="7"/>
        <v>576.94814711200036</v>
      </c>
      <c r="N38" s="13">
        <f t="shared" si="7"/>
        <v>16738.399907097999</v>
      </c>
      <c r="O38" s="24"/>
      <c r="P38" s="61"/>
      <c r="Q38" s="61"/>
      <c r="R38" s="61"/>
    </row>
    <row r="39" spans="3:18" s="25" customFormat="1" ht="30.75">
      <c r="C39" s="27" t="s">
        <v>56</v>
      </c>
      <c r="D39" s="26">
        <v>20.399999960000002</v>
      </c>
      <c r="E39" s="26">
        <v>0</v>
      </c>
      <c r="F39" s="26">
        <v>0</v>
      </c>
      <c r="G39" s="26">
        <v>0</v>
      </c>
      <c r="H39" s="26">
        <v>6.8</v>
      </c>
      <c r="I39" s="26">
        <v>0.33530137999999998</v>
      </c>
      <c r="J39" s="26">
        <v>0</v>
      </c>
      <c r="K39" s="26">
        <v>7.1353013799999996</v>
      </c>
      <c r="L39" s="26">
        <v>0</v>
      </c>
      <c r="M39" s="26">
        <v>0</v>
      </c>
      <c r="N39" s="26">
        <v>13.599999960000002</v>
      </c>
      <c r="O39" s="24"/>
      <c r="P39" s="61"/>
      <c r="Q39" s="61"/>
      <c r="R39" s="61"/>
    </row>
    <row r="40" spans="3:18" ht="23.25" customHeight="1">
      <c r="C40" s="57" t="s">
        <v>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P40" s="61"/>
      <c r="Q40" s="61"/>
      <c r="R40" s="61"/>
    </row>
    <row r="41" spans="3:18" ht="23.25" customHeight="1">
      <c r="C41" s="15" t="s">
        <v>57</v>
      </c>
      <c r="D41" s="17">
        <v>16712.971760025997</v>
      </c>
      <c r="E41" s="17">
        <v>0</v>
      </c>
      <c r="F41" s="17">
        <v>0</v>
      </c>
      <c r="G41" s="17">
        <v>0</v>
      </c>
      <c r="H41" s="17">
        <v>565.12</v>
      </c>
      <c r="I41" s="17">
        <v>536.50663693599995</v>
      </c>
      <c r="J41" s="17">
        <v>0.57059252399999993</v>
      </c>
      <c r="K41" s="17">
        <v>1102.19722946</v>
      </c>
      <c r="L41" s="17">
        <v>0</v>
      </c>
      <c r="M41" s="17">
        <v>576.94814711200036</v>
      </c>
      <c r="N41" s="17">
        <v>16724.799907138</v>
      </c>
      <c r="O41" s="24"/>
      <c r="P41" s="61"/>
      <c r="Q41" s="61"/>
      <c r="R41" s="61"/>
    </row>
    <row r="42" spans="3:18" ht="14.25">
      <c r="C42" s="32" t="s">
        <v>48</v>
      </c>
      <c r="D42" s="17">
        <v>2173.7014799869999</v>
      </c>
      <c r="E42" s="17">
        <v>0</v>
      </c>
      <c r="F42" s="17">
        <v>0</v>
      </c>
      <c r="G42" s="17">
        <v>0</v>
      </c>
      <c r="H42" s="17">
        <v>0</v>
      </c>
      <c r="I42" s="17">
        <v>46.389861810999996</v>
      </c>
      <c r="J42" s="17">
        <v>2.3194929999999999E-2</v>
      </c>
      <c r="K42" s="17">
        <v>46.413056740999998</v>
      </c>
      <c r="L42" s="17">
        <v>0</v>
      </c>
      <c r="M42" s="17">
        <v>85.728037611000076</v>
      </c>
      <c r="N42" s="17">
        <v>2259.4295175980001</v>
      </c>
      <c r="O42" s="24"/>
      <c r="P42" s="61"/>
      <c r="Q42" s="61"/>
      <c r="R42" s="61"/>
    </row>
    <row r="43" spans="3:18" ht="18.75" customHeight="1">
      <c r="C43" s="15"/>
      <c r="G43" s="28"/>
      <c r="L43" s="30"/>
      <c r="N43" s="23"/>
      <c r="O43" s="24"/>
      <c r="P43" s="61"/>
      <c r="Q43" s="61"/>
      <c r="R43" s="61"/>
    </row>
    <row r="44" spans="3:18" ht="18.75" customHeight="1" thickBot="1">
      <c r="C44" s="39" t="s">
        <v>30</v>
      </c>
      <c r="D44" s="42">
        <f>D45+D48</f>
        <v>119.78248128036239</v>
      </c>
      <c r="E44" s="42">
        <f t="shared" ref="E44:N44" si="8">E45+E48</f>
        <v>0</v>
      </c>
      <c r="F44" s="42">
        <f t="shared" si="8"/>
        <v>0</v>
      </c>
      <c r="G44" s="42">
        <f t="shared" si="8"/>
        <v>0</v>
      </c>
      <c r="H44" s="42">
        <f t="shared" si="8"/>
        <v>21.116067850392074</v>
      </c>
      <c r="I44" s="42">
        <f t="shared" si="8"/>
        <v>2.6855186523061767</v>
      </c>
      <c r="J44" s="42">
        <f t="shared" si="8"/>
        <v>0</v>
      </c>
      <c r="K44" s="42">
        <f t="shared" si="8"/>
        <v>23.80158650269825</v>
      </c>
      <c r="L44" s="42">
        <f t="shared" si="8"/>
        <v>0</v>
      </c>
      <c r="M44" s="42">
        <f t="shared" si="8"/>
        <v>2.1035489452778986</v>
      </c>
      <c r="N44" s="42">
        <f t="shared" si="8"/>
        <v>100.76996237524821</v>
      </c>
      <c r="O44" s="24"/>
      <c r="P44" s="61"/>
      <c r="Q44" s="61"/>
      <c r="R44" s="61"/>
    </row>
    <row r="45" spans="3:18" s="7" customFormat="1" ht="18.75" customHeight="1" thickTop="1">
      <c r="C45" s="18" t="s">
        <v>31</v>
      </c>
      <c r="D45" s="19">
        <f>D46</f>
        <v>5.9510043650000011</v>
      </c>
      <c r="E45" s="19">
        <f t="shared" ref="E45:N45" si="9">E46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1.8761510000000002E-2</v>
      </c>
      <c r="N45" s="19">
        <f t="shared" si="9"/>
        <v>5.9697658750000002</v>
      </c>
      <c r="O45" s="24"/>
      <c r="P45" s="61"/>
      <c r="Q45" s="61"/>
      <c r="R45" s="61"/>
    </row>
    <row r="46" spans="3:18" ht="18.75" customHeight="1">
      <c r="C46" s="15" t="s">
        <v>32</v>
      </c>
      <c r="D46" s="17">
        <v>5.9510043650000011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1.8761510000000002E-2</v>
      </c>
      <c r="N46" s="17">
        <v>5.9697658750000002</v>
      </c>
      <c r="O46" s="24"/>
      <c r="P46" s="61"/>
      <c r="Q46" s="61"/>
      <c r="R46" s="61"/>
    </row>
    <row r="47" spans="3:18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4"/>
      <c r="P47" s="61"/>
      <c r="Q47" s="61"/>
      <c r="R47" s="61"/>
    </row>
    <row r="48" spans="3:18" ht="18.75" customHeight="1">
      <c r="C48" s="18" t="s">
        <v>29</v>
      </c>
      <c r="D48" s="55">
        <f>D49</f>
        <v>113.83147691536239</v>
      </c>
      <c r="E48" s="55">
        <f t="shared" ref="E48:N48" si="10">E49</f>
        <v>0</v>
      </c>
      <c r="F48" s="55">
        <f t="shared" si="10"/>
        <v>0</v>
      </c>
      <c r="G48" s="55">
        <f t="shared" si="10"/>
        <v>0</v>
      </c>
      <c r="H48" s="55">
        <f t="shared" si="10"/>
        <v>21.116067850392074</v>
      </c>
      <c r="I48" s="55">
        <f t="shared" si="10"/>
        <v>2.6855186523061767</v>
      </c>
      <c r="J48" s="55">
        <f t="shared" si="10"/>
        <v>0</v>
      </c>
      <c r="K48" s="55">
        <f t="shared" si="10"/>
        <v>23.80158650269825</v>
      </c>
      <c r="L48" s="55">
        <f t="shared" si="10"/>
        <v>0</v>
      </c>
      <c r="M48" s="55">
        <f t="shared" si="10"/>
        <v>2.0847874352778986</v>
      </c>
      <c r="N48" s="55">
        <f t="shared" si="10"/>
        <v>94.800196500248219</v>
      </c>
      <c r="O48" s="24"/>
      <c r="P48" s="61"/>
      <c r="Q48" s="61"/>
      <c r="R48" s="61"/>
    </row>
    <row r="49" spans="1:18" ht="18.75" customHeight="1">
      <c r="C49" s="15" t="s">
        <v>58</v>
      </c>
      <c r="D49" s="17">
        <v>113.83147691536239</v>
      </c>
      <c r="E49" s="17">
        <v>0</v>
      </c>
      <c r="F49" s="17">
        <v>0</v>
      </c>
      <c r="G49" s="17">
        <v>0</v>
      </c>
      <c r="H49" s="17">
        <v>21.116067850392074</v>
      </c>
      <c r="I49" s="17">
        <v>2.6855186523061767</v>
      </c>
      <c r="J49" s="17">
        <v>0</v>
      </c>
      <c r="K49" s="17">
        <v>23.80158650269825</v>
      </c>
      <c r="L49" s="17">
        <v>0</v>
      </c>
      <c r="M49" s="17">
        <v>2.0847874352778986</v>
      </c>
      <c r="N49" s="17">
        <v>94.800196500248219</v>
      </c>
      <c r="O49" s="24"/>
      <c r="P49" s="61"/>
      <c r="Q49" s="61"/>
      <c r="R49" s="61"/>
    </row>
    <row r="50" spans="1:18" ht="11.25" customHeight="1">
      <c r="C50" s="20"/>
      <c r="D50" s="20"/>
      <c r="E50" s="37"/>
      <c r="F50" s="20"/>
      <c r="G50" s="20"/>
      <c r="H50" s="20"/>
      <c r="I50" s="20"/>
      <c r="J50" s="20"/>
      <c r="K50" s="20"/>
      <c r="L50" s="31"/>
      <c r="M50" s="20"/>
      <c r="N50" s="20"/>
    </row>
    <row r="51" spans="1:18" ht="6" customHeight="1"/>
    <row r="52" spans="1:18" ht="14.25">
      <c r="A52" s="10"/>
      <c r="B52" s="11"/>
      <c r="C52" s="75" t="s">
        <v>36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8" ht="15.75" customHeight="1">
      <c r="A53" s="10"/>
      <c r="B53" s="10"/>
      <c r="C53" s="73" t="s">
        <v>40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1:18" ht="42.75" customHeight="1">
      <c r="A54" s="10"/>
      <c r="B54" s="10"/>
      <c r="C54" s="74" t="s">
        <v>49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8" ht="14.25">
      <c r="C55" s="74" t="s">
        <v>50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8" ht="14.25" customHeight="1">
      <c r="C56" s="73" t="s">
        <v>51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8" ht="14.25" customHeight="1">
      <c r="C57" s="74" t="s">
        <v>52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8" ht="14.25" customHeight="1">
      <c r="C58" s="73" t="s">
        <v>53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8" ht="14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</sheetData>
  <mergeCells count="19">
    <mergeCell ref="C59:N59"/>
    <mergeCell ref="C53:N53"/>
    <mergeCell ref="C57:N57"/>
    <mergeCell ref="C7:N7"/>
    <mergeCell ref="C52:N52"/>
    <mergeCell ref="C55:N55"/>
    <mergeCell ref="C56:N56"/>
    <mergeCell ref="C54:N54"/>
    <mergeCell ref="C58:N58"/>
    <mergeCell ref="C6:N6"/>
    <mergeCell ref="C12:N12"/>
    <mergeCell ref="C14:C16"/>
    <mergeCell ref="E14:E15"/>
    <mergeCell ref="F14:F15"/>
    <mergeCell ref="H14:K14"/>
    <mergeCell ref="G14:G16"/>
    <mergeCell ref="C10:N10"/>
    <mergeCell ref="C11:N11"/>
    <mergeCell ref="C8:N8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3F24E-EF45-41BA-A4A5-01FC07796660}">
  <ds:schemaRefs>
    <ds:schemaRef ds:uri="http://purl.org/dc/elements/1.1/"/>
    <ds:schemaRef ds:uri="http://schemas.microsoft.com/office/infopath/2007/PartnerControls"/>
    <ds:schemaRef ds:uri="http://www.w3.org/XML/1998/namespace"/>
    <ds:schemaRef ds:uri="8279a0ae-2a84-48e2-931d-eecc1997422f"/>
    <ds:schemaRef ds:uri="http://schemas.microsoft.com/office/2006/metadata/properties"/>
    <ds:schemaRef ds:uri="http://schemas.microsoft.com/office/2006/documentManagement/types"/>
    <ds:schemaRef ds:uri="34fe0050-99f8-4994-b714-221fa855c1ff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Apr-25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2025-05-19T18:06:06Z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